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4" i="1" l="1"/>
  <c r="O34" i="1"/>
  <c r="N34" i="1"/>
  <c r="P32" i="1" l="1"/>
  <c r="P31" i="1"/>
  <c r="P30" i="1"/>
  <c r="P19" i="1"/>
  <c r="P15" i="1"/>
  <c r="P10" i="1"/>
  <c r="G11" i="1"/>
  <c r="G8" i="1"/>
  <c r="G17" i="1"/>
  <c r="G20" i="1"/>
  <c r="G23" i="1"/>
  <c r="G27" i="1"/>
  <c r="G29" i="1"/>
  <c r="P9" i="1" l="1"/>
  <c r="P11" i="1"/>
  <c r="P12" i="1"/>
  <c r="P16" i="1"/>
  <c r="P17" i="1"/>
  <c r="P18" i="1"/>
  <c r="P23" i="1"/>
  <c r="P25" i="1"/>
  <c r="P26" i="1"/>
  <c r="O9" i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P8" i="1"/>
  <c r="O8" i="1"/>
  <c r="N33" i="1" l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</calcChain>
</file>

<file path=xl/sharedStrings.xml><?xml version="1.0" encoding="utf-8"?>
<sst xmlns="http://schemas.openxmlformats.org/spreadsheetml/2006/main" count="76" uniqueCount="74">
  <si>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</si>
  <si>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</si>
  <si>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</si>
  <si>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</si>
  <si>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</si>
  <si>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</si>
  <si>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</si>
  <si>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</si>
  <si>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</si>
  <si>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</si>
  <si>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</si>
  <si>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</si>
  <si>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</si>
  <si>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</si>
  <si>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</si>
  <si>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</si>
  <si>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</si>
  <si>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</si>
  <si>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</si>
  <si>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</si>
  <si>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</si>
  <si>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1000</t>
  </si>
  <si>
    <t>Освіта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</si>
  <si>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</si>
  <si>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</si>
  <si>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</si>
  <si>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Забезпечення діяльності інших закладів у сфері освіти</t>
  </si>
  <si>
    <t>0611170</t>
  </si>
  <si>
    <t>Забезпечення діяльності інклюзивно-ресурсних центрів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</si>
  <si>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</si>
  <si>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</si>
  <si>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</si>
  <si>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</si>
  <si>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</si>
  <si>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</si>
  <si>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</si>
  <si>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</si>
  <si>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</si>
  <si>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</si>
  <si>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</si>
  <si>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</si>
  <si>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</si>
  <si>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</si>
  <si>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</si>
  <si>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</si>
  <si>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</si>
  <si>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</si>
  <si>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</si>
  <si>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</si>
  <si>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</si>
  <si>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</si>
  <si>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6000</t>
  </si>
  <si>
    <t>Житлово-комунальне господарство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</si>
  <si>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</si>
  <si>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</si>
  <si>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</si>
  <si>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Економічна діяльність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</si>
  <si>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</si>
  <si>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</si>
  <si>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</si>
  <si>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1017363</t>
  </si>
  <si>
    <t xml:space="preserve"> </t>
  </si>
  <si>
    <t xml:space="preserve">Усього </t>
  </si>
  <si>
    <t>% до уточненого кошторису</t>
  </si>
  <si>
    <t>% до уточненого бюджету</t>
  </si>
  <si>
    <t xml:space="preserve">                                                Виконання по районному бюджету за 9 місяців  2019 р.</t>
  </si>
  <si>
    <t>Методичне забезпечення діяльності навчальних закладів</t>
  </si>
  <si>
    <t>Уточнені кошторисні призначення за 9 місяців 2019 р.</t>
  </si>
  <si>
    <t>Кредитування спеціального фонду</t>
  </si>
  <si>
    <t>сьомого скликання Ніжинської районної ради</t>
  </si>
  <si>
    <t>Начальник фінансового управління</t>
  </si>
  <si>
    <t>С.Алемша</t>
  </si>
  <si>
    <t xml:space="preserve">Додаток 4 до рішення двадцять п’ятої  сесії </t>
  </si>
  <si>
    <t>від 20.12.2019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</si>
</sst>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/>
    <xf numFmtId="0" fontId="0" fillId="0" borderId="1" xfId="0" quotePrefix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X15" sqref="X15"/>
    </sheetView>
  </sheetViews>
  <sheetFormatPr defaultRowHeight="12.75" x14ac:dyDescent="0.2"/>
  <cols>
    <col min="1" max="1" width="10.7109375" customWidth="1"/>
    <col min="2" max="2" width="43.140625" customWidth="1"/>
    <col min="3" max="3" width="14.42578125" customWidth="1"/>
    <col min="4" max="4" width="13.42578125" customWidth="1"/>
    <col min="5" max="6" width="15.7109375" hidden="1" customWidth="1"/>
    <col min="7" max="7" width="14.42578125" customWidth="1"/>
    <col min="8" max="8" width="13" customWidth="1"/>
    <col min="9" max="14" width="15.7109375" hidden="1" customWidth="1"/>
    <col min="15" max="15" width="12" customWidth="1"/>
    <col min="16" max="16" width="12.140625" customWidth="1"/>
  </cols>
  <sheetData>
    <row r="1" spans="1:16" x14ac:dyDescent="0.2">
      <c r="G1" t="s">
        <v>72</v>
      </c>
    </row>
    <row r="2" spans="1:16" x14ac:dyDescent="0.2">
      <c r="G2" t="s">
        <v>69</v>
      </c>
    </row>
    <row r="3" spans="1:16" x14ac:dyDescent="0.2">
      <c r="G3" t="s">
        <v>73</v>
      </c>
    </row>
    <row r="4" spans="1:16" ht="18.75" x14ac:dyDescent="0.3">
      <c r="A4" s="16" t="s">
        <v>65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6" x14ac:dyDescent="0.2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6" x14ac:dyDescent="0.2">
      <c r="L6" s="1" t="s">
        <v>1</v>
      </c>
    </row>
    <row r="7" spans="1:16" s="2" customFormat="1" ht="5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67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63</v>
      </c>
      <c r="P7" s="3" t="s">
        <v>64</v>
      </c>
    </row>
    <row r="8" spans="1:16" x14ac:dyDescent="0.2">
      <c r="A8" s="4" t="s">
        <v>15</v>
      </c>
      <c r="B8" s="5" t="s">
        <v>16</v>
      </c>
      <c r="C8" s="6">
        <v>70000</v>
      </c>
      <c r="D8" s="6">
        <v>161690</v>
      </c>
      <c r="E8" s="6">
        <v>144190</v>
      </c>
      <c r="F8" s="6">
        <v>91690</v>
      </c>
      <c r="G8" s="6">
        <f>G9+G10</f>
        <v>290926.8</v>
      </c>
      <c r="H8" s="6">
        <v>200161.47</v>
      </c>
      <c r="I8" s="6">
        <v>0</v>
      </c>
      <c r="J8" s="6">
        <v>0</v>
      </c>
      <c r="K8" s="6">
        <f t="shared" ref="K8:K33" si="0">E8-F8</f>
        <v>52500</v>
      </c>
      <c r="L8" s="6">
        <f t="shared" ref="L8:L33" si="1">D8-F8</f>
        <v>70000</v>
      </c>
      <c r="M8" s="6">
        <f t="shared" ref="M8:M33" si="2">IF(E8=0,0,(F8/E8)*100)</f>
        <v>63.589708024134815</v>
      </c>
      <c r="N8" s="6">
        <f t="shared" ref="N8:N34" si="3">D8-H8</f>
        <v>-38471.47</v>
      </c>
      <c r="O8" s="6">
        <f>H8/G8*100</f>
        <v>68.801317032325656</v>
      </c>
      <c r="P8" s="6">
        <f>H8/C8*100</f>
        <v>285.94495714285711</v>
      </c>
    </row>
    <row r="9" spans="1:16" ht="63.75" x14ac:dyDescent="0.2">
      <c r="A9" s="7" t="s">
        <v>17</v>
      </c>
      <c r="B9" s="8" t="s">
        <v>18</v>
      </c>
      <c r="C9" s="9">
        <v>70000</v>
      </c>
      <c r="D9" s="9">
        <v>70000</v>
      </c>
      <c r="E9" s="9">
        <v>52500</v>
      </c>
      <c r="F9" s="9">
        <v>0</v>
      </c>
      <c r="G9" s="9">
        <v>199236.8</v>
      </c>
      <c r="H9" s="9">
        <v>108471.47</v>
      </c>
      <c r="I9" s="9">
        <v>0</v>
      </c>
      <c r="J9" s="9">
        <v>0</v>
      </c>
      <c r="K9" s="9">
        <f t="shared" si="0"/>
        <v>52500</v>
      </c>
      <c r="L9" s="9">
        <f t="shared" si="1"/>
        <v>70000</v>
      </c>
      <c r="M9" s="9">
        <f t="shared" si="2"/>
        <v>0</v>
      </c>
      <c r="N9" s="9">
        <f t="shared" si="3"/>
        <v>-38471.47</v>
      </c>
      <c r="O9" s="6">
        <f t="shared" ref="O9:O32" si="4">H9/G9*100</f>
        <v>54.443491363041375</v>
      </c>
      <c r="P9" s="6">
        <f t="shared" ref="P9:P26" si="5">H9/C9*100</f>
        <v>154.95924285714287</v>
      </c>
    </row>
    <row r="10" spans="1:16" x14ac:dyDescent="0.2">
      <c r="A10" s="7" t="s">
        <v>19</v>
      </c>
      <c r="B10" s="8" t="s">
        <v>20</v>
      </c>
      <c r="C10" s="9">
        <v>0</v>
      </c>
      <c r="D10" s="9">
        <v>91690</v>
      </c>
      <c r="E10" s="9">
        <v>91690</v>
      </c>
      <c r="F10" s="9">
        <v>91690</v>
      </c>
      <c r="G10" s="9">
        <v>91690</v>
      </c>
      <c r="H10" s="9">
        <v>91690</v>
      </c>
      <c r="I10" s="9">
        <v>0</v>
      </c>
      <c r="J10" s="9">
        <v>0</v>
      </c>
      <c r="K10" s="9">
        <f t="shared" si="0"/>
        <v>0</v>
      </c>
      <c r="L10" s="9">
        <f t="shared" si="1"/>
        <v>0</v>
      </c>
      <c r="M10" s="9">
        <f t="shared" si="2"/>
        <v>100</v>
      </c>
      <c r="N10" s="9">
        <f t="shared" si="3"/>
        <v>0</v>
      </c>
      <c r="O10" s="6">
        <f t="shared" si="4"/>
        <v>100</v>
      </c>
      <c r="P10" s="6">
        <f>H10/D10*100</f>
        <v>100</v>
      </c>
    </row>
    <row r="11" spans="1:16" x14ac:dyDescent="0.2">
      <c r="A11" s="4" t="s">
        <v>21</v>
      </c>
      <c r="B11" s="5" t="s">
        <v>22</v>
      </c>
      <c r="C11" s="6">
        <v>67000</v>
      </c>
      <c r="D11" s="6">
        <v>3422951.54</v>
      </c>
      <c r="E11" s="6">
        <v>3406201.54</v>
      </c>
      <c r="F11" s="6">
        <v>2696451.54</v>
      </c>
      <c r="G11" s="6">
        <f>G12+G14+G15+G16+G13</f>
        <v>3955093.2199999997</v>
      </c>
      <c r="H11" s="6">
        <v>1106158.1800000002</v>
      </c>
      <c r="I11" s="6">
        <v>2148081.54</v>
      </c>
      <c r="J11" s="6">
        <v>48903.99</v>
      </c>
      <c r="K11" s="6">
        <f t="shared" si="0"/>
        <v>709750</v>
      </c>
      <c r="L11" s="6">
        <f t="shared" si="1"/>
        <v>726500</v>
      </c>
      <c r="M11" s="6">
        <f t="shared" si="2"/>
        <v>79.163006308781121</v>
      </c>
      <c r="N11" s="6">
        <f t="shared" si="3"/>
        <v>2316793.36</v>
      </c>
      <c r="O11" s="6">
        <f t="shared" si="4"/>
        <v>27.967942055231767</v>
      </c>
      <c r="P11" s="6">
        <f t="shared" si="5"/>
        <v>1650.9823582089557</v>
      </c>
    </row>
    <row r="12" spans="1:16" ht="63.75" x14ac:dyDescent="0.2">
      <c r="A12" s="7" t="s">
        <v>23</v>
      </c>
      <c r="B12" s="8" t="s">
        <v>24</v>
      </c>
      <c r="C12" s="9">
        <v>12000</v>
      </c>
      <c r="D12" s="9">
        <v>3115097.54</v>
      </c>
      <c r="E12" s="9">
        <v>3112097.54</v>
      </c>
      <c r="F12" s="9">
        <v>2458097.54</v>
      </c>
      <c r="G12" s="9">
        <v>3561576.3</v>
      </c>
      <c r="H12" s="9">
        <v>904122.14</v>
      </c>
      <c r="I12" s="9">
        <v>1996647.54</v>
      </c>
      <c r="J12" s="9">
        <v>48903.99</v>
      </c>
      <c r="K12" s="9">
        <f t="shared" si="0"/>
        <v>654000</v>
      </c>
      <c r="L12" s="9">
        <f t="shared" si="1"/>
        <v>657000</v>
      </c>
      <c r="M12" s="9">
        <f t="shared" si="2"/>
        <v>78.985234505214123</v>
      </c>
      <c r="N12" s="9">
        <f t="shared" si="3"/>
        <v>2210975.4</v>
      </c>
      <c r="O12" s="6">
        <f t="shared" si="4"/>
        <v>25.385449133856831</v>
      </c>
      <c r="P12" s="6">
        <f t="shared" si="5"/>
        <v>7534.3511666666673</v>
      </c>
    </row>
    <row r="13" spans="1:16" ht="25.5" x14ac:dyDescent="0.2">
      <c r="A13" s="11">
        <v>611150</v>
      </c>
      <c r="B13" s="8" t="s">
        <v>66</v>
      </c>
      <c r="C13" s="9"/>
      <c r="D13" s="9"/>
      <c r="E13" s="9"/>
      <c r="F13" s="9"/>
      <c r="G13" s="9">
        <v>1556.08</v>
      </c>
      <c r="H13" s="9"/>
      <c r="I13" s="9"/>
      <c r="J13" s="9"/>
      <c r="K13" s="9"/>
      <c r="L13" s="9"/>
      <c r="M13" s="9"/>
      <c r="N13" s="9"/>
      <c r="O13" s="6"/>
      <c r="P13" s="6"/>
    </row>
    <row r="14" spans="1:16" ht="25.5" x14ac:dyDescent="0.2">
      <c r="A14" s="7" t="s">
        <v>25</v>
      </c>
      <c r="B14" s="8" t="s">
        <v>26</v>
      </c>
      <c r="C14" s="9">
        <v>0</v>
      </c>
      <c r="D14" s="9">
        <v>0</v>
      </c>
      <c r="E14" s="9">
        <v>0</v>
      </c>
      <c r="F14" s="9">
        <v>0</v>
      </c>
      <c r="G14" s="9">
        <v>84106.84</v>
      </c>
      <c r="H14" s="9">
        <v>74617.84</v>
      </c>
      <c r="I14" s="9">
        <v>0</v>
      </c>
      <c r="J14" s="9">
        <v>0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>
        <f t="shared" si="3"/>
        <v>-74617.84</v>
      </c>
      <c r="O14" s="6">
        <f t="shared" si="4"/>
        <v>88.717921158374281</v>
      </c>
      <c r="P14" s="6"/>
    </row>
    <row r="15" spans="1:16" ht="25.5" x14ac:dyDescent="0.2">
      <c r="A15" s="7" t="s">
        <v>27</v>
      </c>
      <c r="B15" s="8" t="s">
        <v>28</v>
      </c>
      <c r="C15" s="9">
        <v>0</v>
      </c>
      <c r="D15" s="9">
        <v>216666</v>
      </c>
      <c r="E15" s="9">
        <v>216666</v>
      </c>
      <c r="F15" s="9">
        <v>216666</v>
      </c>
      <c r="G15" s="9">
        <v>216666</v>
      </c>
      <c r="H15" s="9">
        <v>74732</v>
      </c>
      <c r="I15" s="9">
        <v>141934</v>
      </c>
      <c r="J15" s="9">
        <v>0</v>
      </c>
      <c r="K15" s="9">
        <f t="shared" si="0"/>
        <v>0</v>
      </c>
      <c r="L15" s="9">
        <f t="shared" si="1"/>
        <v>0</v>
      </c>
      <c r="M15" s="9">
        <f t="shared" si="2"/>
        <v>100</v>
      </c>
      <c r="N15" s="9">
        <f t="shared" si="3"/>
        <v>141934</v>
      </c>
      <c r="O15" s="6">
        <f t="shared" si="4"/>
        <v>34.491798436302879</v>
      </c>
      <c r="P15" s="6">
        <f>H15/D15*100</f>
        <v>34.491798436302879</v>
      </c>
    </row>
    <row r="16" spans="1:16" ht="51" x14ac:dyDescent="0.2">
      <c r="A16" s="7" t="s">
        <v>29</v>
      </c>
      <c r="B16" s="8" t="s">
        <v>30</v>
      </c>
      <c r="C16" s="9">
        <v>55000</v>
      </c>
      <c r="D16" s="9">
        <v>91188</v>
      </c>
      <c r="E16" s="9">
        <v>77438</v>
      </c>
      <c r="F16" s="9">
        <v>21688</v>
      </c>
      <c r="G16" s="9">
        <v>91188</v>
      </c>
      <c r="H16" s="9">
        <v>52686.2</v>
      </c>
      <c r="I16" s="9">
        <v>9500</v>
      </c>
      <c r="J16" s="9">
        <v>0</v>
      </c>
      <c r="K16" s="9">
        <f t="shared" si="0"/>
        <v>55750</v>
      </c>
      <c r="L16" s="9">
        <f t="shared" si="1"/>
        <v>69500</v>
      </c>
      <c r="M16" s="9">
        <f t="shared" si="2"/>
        <v>28.006921666365354</v>
      </c>
      <c r="N16" s="9">
        <f t="shared" si="3"/>
        <v>38501.800000000003</v>
      </c>
      <c r="O16" s="6">
        <f t="shared" si="4"/>
        <v>57.777558450673325</v>
      </c>
      <c r="P16" s="6">
        <f t="shared" si="5"/>
        <v>95.793090909090907</v>
      </c>
    </row>
    <row r="17" spans="1:16" x14ac:dyDescent="0.2">
      <c r="A17" s="4" t="s">
        <v>31</v>
      </c>
      <c r="B17" s="5" t="s">
        <v>32</v>
      </c>
      <c r="C17" s="6">
        <v>472800</v>
      </c>
      <c r="D17" s="6">
        <v>1132997.49</v>
      </c>
      <c r="E17" s="6">
        <v>1014797.49</v>
      </c>
      <c r="F17" s="6">
        <v>618510</v>
      </c>
      <c r="G17" s="6">
        <f>G18+G19</f>
        <v>1489061.78</v>
      </c>
      <c r="H17" s="6">
        <v>1208928.9300000002</v>
      </c>
      <c r="I17" s="6">
        <v>95000</v>
      </c>
      <c r="J17" s="6">
        <v>0</v>
      </c>
      <c r="K17" s="6">
        <f t="shared" si="0"/>
        <v>396287.49</v>
      </c>
      <c r="L17" s="6">
        <f t="shared" si="1"/>
        <v>514487.49</v>
      </c>
      <c r="M17" s="6">
        <f t="shared" si="2"/>
        <v>60.949106210343508</v>
      </c>
      <c r="N17" s="6">
        <f t="shared" si="3"/>
        <v>-75931.440000000177</v>
      </c>
      <c r="O17" s="6">
        <f t="shared" si="4"/>
        <v>81.187291638094436</v>
      </c>
      <c r="P17" s="6">
        <f t="shared" si="5"/>
        <v>255.6956281725889</v>
      </c>
    </row>
    <row r="18" spans="1:16" ht="25.5" x14ac:dyDescent="0.2">
      <c r="A18" s="7" t="s">
        <v>33</v>
      </c>
      <c r="B18" s="8" t="s">
        <v>34</v>
      </c>
      <c r="C18" s="9">
        <v>472800</v>
      </c>
      <c r="D18" s="9">
        <v>1122997.49</v>
      </c>
      <c r="E18" s="9">
        <v>1004797.49</v>
      </c>
      <c r="F18" s="9">
        <v>608510</v>
      </c>
      <c r="G18" s="9">
        <v>1479061.78</v>
      </c>
      <c r="H18" s="9">
        <v>1198928.9300000002</v>
      </c>
      <c r="I18" s="9">
        <v>95000</v>
      </c>
      <c r="J18" s="9">
        <v>0</v>
      </c>
      <c r="K18" s="9">
        <f t="shared" si="0"/>
        <v>396287.49</v>
      </c>
      <c r="L18" s="9">
        <f t="shared" si="1"/>
        <v>514487.49</v>
      </c>
      <c r="M18" s="9">
        <f t="shared" si="2"/>
        <v>60.5604617901663</v>
      </c>
      <c r="N18" s="9">
        <f t="shared" si="3"/>
        <v>-75931.440000000177</v>
      </c>
      <c r="O18" s="6">
        <f t="shared" si="4"/>
        <v>81.060098111655634</v>
      </c>
      <c r="P18" s="6">
        <f t="shared" si="5"/>
        <v>253.58056895093063</v>
      </c>
    </row>
    <row r="19" spans="1:16" ht="38.25" x14ac:dyDescent="0.2">
      <c r="A19" s="7" t="s">
        <v>35</v>
      </c>
      <c r="B19" s="8" t="s">
        <v>36</v>
      </c>
      <c r="C19" s="9">
        <v>0</v>
      </c>
      <c r="D19" s="9">
        <v>10000</v>
      </c>
      <c r="E19" s="9">
        <v>10000</v>
      </c>
      <c r="F19" s="9">
        <v>10000</v>
      </c>
      <c r="G19" s="9">
        <v>10000</v>
      </c>
      <c r="H19" s="9">
        <v>10000</v>
      </c>
      <c r="I19" s="9">
        <v>0</v>
      </c>
      <c r="J19" s="9">
        <v>0</v>
      </c>
      <c r="K19" s="9">
        <f t="shared" si="0"/>
        <v>0</v>
      </c>
      <c r="L19" s="9">
        <f t="shared" si="1"/>
        <v>0</v>
      </c>
      <c r="M19" s="9">
        <f t="shared" si="2"/>
        <v>100</v>
      </c>
      <c r="N19" s="9">
        <f t="shared" si="3"/>
        <v>0</v>
      </c>
      <c r="O19" s="6">
        <f t="shared" si="4"/>
        <v>100</v>
      </c>
      <c r="P19" s="6">
        <f>H19/D19*100</f>
        <v>100</v>
      </c>
    </row>
    <row r="20" spans="1:16" x14ac:dyDescent="0.2">
      <c r="A20" s="4" t="s">
        <v>37</v>
      </c>
      <c r="B20" s="5" t="s">
        <v>38</v>
      </c>
      <c r="C20" s="6">
        <v>0</v>
      </c>
      <c r="D20" s="6">
        <v>0</v>
      </c>
      <c r="E20" s="6">
        <v>0</v>
      </c>
      <c r="F20" s="6">
        <v>0</v>
      </c>
      <c r="G20" s="6">
        <f>G21+G22</f>
        <v>418623.69</v>
      </c>
      <c r="H20" s="6">
        <v>352581.24000000005</v>
      </c>
      <c r="I20" s="6">
        <v>0</v>
      </c>
      <c r="J20" s="6">
        <v>0</v>
      </c>
      <c r="K20" s="6">
        <f t="shared" si="0"/>
        <v>0</v>
      </c>
      <c r="L20" s="6">
        <f t="shared" si="1"/>
        <v>0</v>
      </c>
      <c r="M20" s="6">
        <f t="shared" si="2"/>
        <v>0</v>
      </c>
      <c r="N20" s="6">
        <f t="shared" si="3"/>
        <v>-352581.24000000005</v>
      </c>
      <c r="O20" s="6">
        <f t="shared" si="4"/>
        <v>84.223910022865653</v>
      </c>
      <c r="P20" s="6"/>
    </row>
    <row r="21" spans="1:16" ht="51" x14ac:dyDescent="0.2">
      <c r="A21" s="7" t="s">
        <v>39</v>
      </c>
      <c r="B21" s="8" t="s">
        <v>40</v>
      </c>
      <c r="C21" s="9">
        <v>0</v>
      </c>
      <c r="D21" s="9">
        <v>0</v>
      </c>
      <c r="E21" s="9">
        <v>0</v>
      </c>
      <c r="F21" s="9">
        <v>0</v>
      </c>
      <c r="G21" s="9">
        <v>395560.11</v>
      </c>
      <c r="H21" s="9">
        <v>329725.16000000003</v>
      </c>
      <c r="I21" s="9">
        <v>0</v>
      </c>
      <c r="J21" s="9">
        <v>0</v>
      </c>
      <c r="K21" s="9">
        <f t="shared" si="0"/>
        <v>0</v>
      </c>
      <c r="L21" s="9">
        <f t="shared" si="1"/>
        <v>0</v>
      </c>
      <c r="M21" s="9">
        <f t="shared" si="2"/>
        <v>0</v>
      </c>
      <c r="N21" s="9">
        <f t="shared" si="3"/>
        <v>-329725.16000000003</v>
      </c>
      <c r="O21" s="6">
        <f t="shared" si="4"/>
        <v>83.356524498893492</v>
      </c>
      <c r="P21" s="6"/>
    </row>
    <row r="22" spans="1:16" ht="25.5" x14ac:dyDescent="0.2">
      <c r="A22" s="7" t="s">
        <v>41</v>
      </c>
      <c r="B22" s="8" t="s">
        <v>42</v>
      </c>
      <c r="C22" s="9">
        <v>0</v>
      </c>
      <c r="D22" s="9">
        <v>0</v>
      </c>
      <c r="E22" s="9">
        <v>0</v>
      </c>
      <c r="F22" s="9">
        <v>0</v>
      </c>
      <c r="G22" s="9">
        <v>23063.58</v>
      </c>
      <c r="H22" s="9">
        <v>22856.080000000002</v>
      </c>
      <c r="I22" s="9">
        <v>0</v>
      </c>
      <c r="J22" s="9">
        <v>0</v>
      </c>
      <c r="K22" s="9">
        <f t="shared" si="0"/>
        <v>0</v>
      </c>
      <c r="L22" s="9">
        <f t="shared" si="1"/>
        <v>0</v>
      </c>
      <c r="M22" s="9">
        <f t="shared" si="2"/>
        <v>0</v>
      </c>
      <c r="N22" s="9">
        <f t="shared" si="3"/>
        <v>-22856.080000000002</v>
      </c>
      <c r="O22" s="6">
        <f t="shared" si="4"/>
        <v>99.100313134387648</v>
      </c>
      <c r="P22" s="6"/>
    </row>
    <row r="23" spans="1:16" x14ac:dyDescent="0.2">
      <c r="A23" s="4" t="s">
        <v>43</v>
      </c>
      <c r="B23" s="5" t="s">
        <v>44</v>
      </c>
      <c r="C23" s="6">
        <v>16500</v>
      </c>
      <c r="D23" s="6">
        <v>57198</v>
      </c>
      <c r="E23" s="6">
        <v>53073</v>
      </c>
      <c r="F23" s="6">
        <v>17900</v>
      </c>
      <c r="G23" s="6">
        <f>G24+G25+G26</f>
        <v>215877</v>
      </c>
      <c r="H23" s="6">
        <v>187863</v>
      </c>
      <c r="I23" s="6">
        <v>0</v>
      </c>
      <c r="J23" s="6">
        <v>0</v>
      </c>
      <c r="K23" s="6">
        <f t="shared" si="0"/>
        <v>35173</v>
      </c>
      <c r="L23" s="6">
        <f t="shared" si="1"/>
        <v>39298</v>
      </c>
      <c r="M23" s="6">
        <f t="shared" si="2"/>
        <v>33.727130556026601</v>
      </c>
      <c r="N23" s="6">
        <f t="shared" si="3"/>
        <v>-130665</v>
      </c>
      <c r="O23" s="6">
        <f t="shared" si="4"/>
        <v>87.023165969510416</v>
      </c>
      <c r="P23" s="6">
        <f t="shared" si="5"/>
        <v>1138.5636363636363</v>
      </c>
    </row>
    <row r="24" spans="1:16" x14ac:dyDescent="0.2">
      <c r="A24" s="7" t="s">
        <v>45</v>
      </c>
      <c r="B24" s="8" t="s">
        <v>46</v>
      </c>
      <c r="C24" s="9">
        <v>0</v>
      </c>
      <c r="D24" s="9">
        <v>0</v>
      </c>
      <c r="E24" s="9">
        <v>0</v>
      </c>
      <c r="F24" s="9">
        <v>0</v>
      </c>
      <c r="G24" s="9">
        <v>855</v>
      </c>
      <c r="H24" s="9">
        <v>800</v>
      </c>
      <c r="I24" s="9">
        <v>0</v>
      </c>
      <c r="J24" s="9">
        <v>0</v>
      </c>
      <c r="K24" s="9">
        <f t="shared" si="0"/>
        <v>0</v>
      </c>
      <c r="L24" s="9">
        <f t="shared" si="1"/>
        <v>0</v>
      </c>
      <c r="M24" s="9">
        <f t="shared" si="2"/>
        <v>0</v>
      </c>
      <c r="N24" s="9">
        <f t="shared" si="3"/>
        <v>-800</v>
      </c>
      <c r="O24" s="6">
        <f t="shared" si="4"/>
        <v>93.567251461988292</v>
      </c>
      <c r="P24" s="6"/>
    </row>
    <row r="25" spans="1:16" x14ac:dyDescent="0.2">
      <c r="A25" s="7" t="s">
        <v>47</v>
      </c>
      <c r="B25" s="8" t="s">
        <v>48</v>
      </c>
      <c r="C25" s="9">
        <v>1500</v>
      </c>
      <c r="D25" s="9">
        <v>1500</v>
      </c>
      <c r="E25" s="9">
        <v>1125</v>
      </c>
      <c r="F25" s="9">
        <v>0</v>
      </c>
      <c r="G25" s="9">
        <v>154324</v>
      </c>
      <c r="H25" s="9">
        <v>153815</v>
      </c>
      <c r="I25" s="9">
        <v>0</v>
      </c>
      <c r="J25" s="9">
        <v>0</v>
      </c>
      <c r="K25" s="9">
        <f t="shared" si="0"/>
        <v>1125</v>
      </c>
      <c r="L25" s="9">
        <f t="shared" si="1"/>
        <v>1500</v>
      </c>
      <c r="M25" s="9">
        <f t="shared" si="2"/>
        <v>0</v>
      </c>
      <c r="N25" s="9">
        <f t="shared" si="3"/>
        <v>-152315</v>
      </c>
      <c r="O25" s="6">
        <f t="shared" si="4"/>
        <v>99.670174438194977</v>
      </c>
      <c r="P25" s="6">
        <f t="shared" si="5"/>
        <v>10254.333333333334</v>
      </c>
    </row>
    <row r="26" spans="1:16" ht="38.25" x14ac:dyDescent="0.2">
      <c r="A26" s="7" t="s">
        <v>49</v>
      </c>
      <c r="B26" s="8" t="s">
        <v>50</v>
      </c>
      <c r="C26" s="9">
        <v>15000</v>
      </c>
      <c r="D26" s="9">
        <v>55698</v>
      </c>
      <c r="E26" s="9">
        <v>51948</v>
      </c>
      <c r="F26" s="9">
        <v>17900</v>
      </c>
      <c r="G26" s="9">
        <v>60698</v>
      </c>
      <c r="H26" s="9">
        <v>33248</v>
      </c>
      <c r="I26" s="9">
        <v>0</v>
      </c>
      <c r="J26" s="9">
        <v>0</v>
      </c>
      <c r="K26" s="9">
        <f t="shared" si="0"/>
        <v>34048</v>
      </c>
      <c r="L26" s="9">
        <f t="shared" si="1"/>
        <v>37798</v>
      </c>
      <c r="M26" s="9">
        <f t="shared" si="2"/>
        <v>34.457534457534457</v>
      </c>
      <c r="N26" s="9">
        <f t="shared" si="3"/>
        <v>22450</v>
      </c>
      <c r="O26" s="6">
        <f t="shared" si="4"/>
        <v>54.776104649247095</v>
      </c>
      <c r="P26" s="6">
        <f t="shared" si="5"/>
        <v>221.65333333333334</v>
      </c>
    </row>
    <row r="27" spans="1:16" x14ac:dyDescent="0.2">
      <c r="A27" s="4" t="s">
        <v>51</v>
      </c>
      <c r="B27" s="5" t="s">
        <v>52</v>
      </c>
      <c r="C27" s="6">
        <v>0</v>
      </c>
      <c r="D27" s="6">
        <v>367784</v>
      </c>
      <c r="E27" s="6">
        <v>0</v>
      </c>
      <c r="F27" s="6">
        <v>0</v>
      </c>
      <c r="G27" s="6">
        <f>G28</f>
        <v>367784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367784</v>
      </c>
      <c r="M27" s="6">
        <f t="shared" si="2"/>
        <v>0</v>
      </c>
      <c r="N27" s="6">
        <f t="shared" si="3"/>
        <v>367784</v>
      </c>
      <c r="O27" s="6">
        <f t="shared" si="4"/>
        <v>0</v>
      </c>
      <c r="P27" s="6"/>
    </row>
    <row r="28" spans="1:16" ht="76.5" x14ac:dyDescent="0.2">
      <c r="A28" s="7" t="s">
        <v>53</v>
      </c>
      <c r="B28" s="8" t="s">
        <v>54</v>
      </c>
      <c r="C28" s="9">
        <v>0</v>
      </c>
      <c r="D28" s="9">
        <v>367784</v>
      </c>
      <c r="E28" s="9">
        <v>0</v>
      </c>
      <c r="F28" s="9">
        <v>0</v>
      </c>
      <c r="G28" s="9">
        <v>367784</v>
      </c>
      <c r="H28" s="9">
        <v>0</v>
      </c>
      <c r="I28" s="9">
        <v>0</v>
      </c>
      <c r="J28" s="9">
        <v>0</v>
      </c>
      <c r="K28" s="9">
        <f t="shared" si="0"/>
        <v>0</v>
      </c>
      <c r="L28" s="9">
        <f t="shared" si="1"/>
        <v>367784</v>
      </c>
      <c r="M28" s="9">
        <f t="shared" si="2"/>
        <v>0</v>
      </c>
      <c r="N28" s="9">
        <f t="shared" si="3"/>
        <v>367784</v>
      </c>
      <c r="O28" s="6">
        <f t="shared" si="4"/>
        <v>0</v>
      </c>
      <c r="P28" s="6"/>
    </row>
    <row r="29" spans="1:16" x14ac:dyDescent="0.2">
      <c r="A29" s="4" t="s">
        <v>55</v>
      </c>
      <c r="B29" s="5" t="s">
        <v>56</v>
      </c>
      <c r="C29" s="6">
        <v>0</v>
      </c>
      <c r="D29" s="6">
        <v>1849788</v>
      </c>
      <c r="E29" s="6">
        <v>1849788</v>
      </c>
      <c r="F29" s="6">
        <v>1849788</v>
      </c>
      <c r="G29" s="6">
        <f>G30+G31+G32</f>
        <v>1849788</v>
      </c>
      <c r="H29" s="6">
        <v>1273733.28</v>
      </c>
      <c r="I29" s="6">
        <v>576054.72</v>
      </c>
      <c r="J29" s="6">
        <v>99255.42</v>
      </c>
      <c r="K29" s="6">
        <f t="shared" si="0"/>
        <v>0</v>
      </c>
      <c r="L29" s="6">
        <f t="shared" si="1"/>
        <v>0</v>
      </c>
      <c r="M29" s="6">
        <f t="shared" si="2"/>
        <v>100</v>
      </c>
      <c r="N29" s="6">
        <f t="shared" si="3"/>
        <v>576054.72</v>
      </c>
      <c r="O29" s="6">
        <f t="shared" si="4"/>
        <v>68.8583383609365</v>
      </c>
      <c r="P29" s="6"/>
    </row>
    <row r="30" spans="1:16" ht="38.25" x14ac:dyDescent="0.2">
      <c r="A30" s="7" t="s">
        <v>57</v>
      </c>
      <c r="B30" s="8" t="s">
        <v>58</v>
      </c>
      <c r="C30" s="9">
        <v>0</v>
      </c>
      <c r="D30" s="9">
        <v>1054000</v>
      </c>
      <c r="E30" s="9">
        <v>1054000</v>
      </c>
      <c r="F30" s="9">
        <v>1054000</v>
      </c>
      <c r="G30" s="9">
        <v>1054000</v>
      </c>
      <c r="H30" s="9">
        <v>639491.14</v>
      </c>
      <c r="I30" s="9">
        <v>414508.86</v>
      </c>
      <c r="J30" s="9">
        <v>99255.42</v>
      </c>
      <c r="K30" s="9">
        <f t="shared" si="0"/>
        <v>0</v>
      </c>
      <c r="L30" s="9">
        <f t="shared" si="1"/>
        <v>0</v>
      </c>
      <c r="M30" s="9">
        <f t="shared" si="2"/>
        <v>100</v>
      </c>
      <c r="N30" s="9">
        <f t="shared" si="3"/>
        <v>414508.86</v>
      </c>
      <c r="O30" s="6">
        <f t="shared" si="4"/>
        <v>60.672783681214426</v>
      </c>
      <c r="P30" s="6">
        <f>H30/D30*100</f>
        <v>60.672783681214426</v>
      </c>
    </row>
    <row r="31" spans="1:16" ht="38.25" x14ac:dyDescent="0.2">
      <c r="A31" s="7" t="s">
        <v>59</v>
      </c>
      <c r="B31" s="8" t="s">
        <v>58</v>
      </c>
      <c r="C31" s="9">
        <v>0</v>
      </c>
      <c r="D31" s="9">
        <v>550788</v>
      </c>
      <c r="E31" s="9">
        <v>550788</v>
      </c>
      <c r="F31" s="9">
        <v>550788</v>
      </c>
      <c r="G31" s="9">
        <v>550788</v>
      </c>
      <c r="H31" s="9">
        <v>389242.14</v>
      </c>
      <c r="I31" s="9">
        <v>161545.85999999999</v>
      </c>
      <c r="J31" s="9">
        <v>0</v>
      </c>
      <c r="K31" s="9">
        <f t="shared" si="0"/>
        <v>0</v>
      </c>
      <c r="L31" s="9">
        <f t="shared" si="1"/>
        <v>0</v>
      </c>
      <c r="M31" s="9">
        <f t="shared" si="2"/>
        <v>100</v>
      </c>
      <c r="N31" s="9">
        <f t="shared" si="3"/>
        <v>161545.85999999999</v>
      </c>
      <c r="O31" s="6">
        <f t="shared" si="4"/>
        <v>70.670047277718467</v>
      </c>
      <c r="P31" s="6">
        <f>H31/D31*100</f>
        <v>70.670047277718467</v>
      </c>
    </row>
    <row r="32" spans="1:16" ht="38.25" x14ac:dyDescent="0.2">
      <c r="A32" s="7" t="s">
        <v>60</v>
      </c>
      <c r="B32" s="8" t="s">
        <v>58</v>
      </c>
      <c r="C32" s="9">
        <v>0</v>
      </c>
      <c r="D32" s="9">
        <v>245000</v>
      </c>
      <c r="E32" s="9">
        <v>245000</v>
      </c>
      <c r="F32" s="9">
        <v>245000</v>
      </c>
      <c r="G32" s="9">
        <v>245000</v>
      </c>
      <c r="H32" s="9">
        <v>245000</v>
      </c>
      <c r="I32" s="9">
        <v>0</v>
      </c>
      <c r="J32" s="9">
        <v>0</v>
      </c>
      <c r="K32" s="9">
        <f t="shared" si="0"/>
        <v>0</v>
      </c>
      <c r="L32" s="9">
        <f t="shared" si="1"/>
        <v>0</v>
      </c>
      <c r="M32" s="9">
        <f t="shared" si="2"/>
        <v>100</v>
      </c>
      <c r="N32" s="9">
        <f t="shared" si="3"/>
        <v>0</v>
      </c>
      <c r="O32" s="6">
        <f t="shared" si="4"/>
        <v>100</v>
      </c>
      <c r="P32" s="6">
        <f>H32/D32*100</f>
        <v>100</v>
      </c>
    </row>
    <row r="33" spans="1:16" x14ac:dyDescent="0.2">
      <c r="A33" s="4" t="s">
        <v>61</v>
      </c>
      <c r="B33" s="5" t="s">
        <v>62</v>
      </c>
      <c r="C33" s="6">
        <v>626300</v>
      </c>
      <c r="D33" s="6">
        <v>6992409.0300000003</v>
      </c>
      <c r="E33" s="6">
        <v>6468050.0300000003</v>
      </c>
      <c r="F33" s="6">
        <v>5274339.54</v>
      </c>
      <c r="G33" s="6">
        <v>8587154.4900000002</v>
      </c>
      <c r="H33" s="6">
        <v>4329426.1000000006</v>
      </c>
      <c r="I33" s="6">
        <v>2819136.26</v>
      </c>
      <c r="J33" s="6">
        <v>148159.41</v>
      </c>
      <c r="K33" s="6">
        <f t="shared" si="0"/>
        <v>1193710.4900000002</v>
      </c>
      <c r="L33" s="6">
        <f t="shared" si="1"/>
        <v>1718069.4900000002</v>
      </c>
      <c r="M33" s="6">
        <f t="shared" si="2"/>
        <v>81.544507471906485</v>
      </c>
      <c r="N33" s="6">
        <f t="shared" si="3"/>
        <v>2662982.9299999997</v>
      </c>
      <c r="O33" s="6"/>
      <c r="P33" s="6"/>
    </row>
    <row r="34" spans="1:16" x14ac:dyDescent="0.2">
      <c r="A34" s="13">
        <v>218832</v>
      </c>
      <c r="B34" s="12" t="s">
        <v>68</v>
      </c>
      <c r="C34" s="15">
        <v>34270</v>
      </c>
      <c r="D34" s="15">
        <v>86770</v>
      </c>
      <c r="E34" s="15"/>
      <c r="F34" s="15"/>
      <c r="G34" s="15">
        <v>86770</v>
      </c>
      <c r="H34" s="12">
        <v>74287.62</v>
      </c>
      <c r="I34" s="12"/>
      <c r="J34" s="12"/>
      <c r="K34" s="12"/>
      <c r="L34" s="12"/>
      <c r="M34" s="12"/>
      <c r="N34" s="12">
        <f t="shared" si="3"/>
        <v>12482.380000000005</v>
      </c>
      <c r="O34" s="14">
        <f>H34/D34*100</f>
        <v>85.614405900656905</v>
      </c>
      <c r="P34" s="14">
        <f>H34/D34*100</f>
        <v>85.614405900656905</v>
      </c>
    </row>
    <row r="36" spans="1:16" x14ac:dyDescent="0.2">
      <c r="G36" s="10"/>
    </row>
    <row r="37" spans="1:16" x14ac:dyDescent="0.2">
      <c r="B37" t="s">
        <v>70</v>
      </c>
      <c r="D37" t="s">
        <v>71</v>
      </c>
    </row>
  </sheetData>
  <mergeCells count="2">
    <mergeCell ref="A4:L4"/>
    <mergeCell ref="A5:L5"/>
  </mergeCells>
  <pageMargins left="0.32" right="0.33" top="0.39370078740157499" bottom="0.39370078740157499" header="0" footer="0"/>
  <pageSetup paperSize="9" scale="8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2019-10-29T13:26:33Z</cp:lastPrinted>
  <dcterms:created xsi:type="dcterms:W3CDTF">2019-10-29T08:56:01Z</dcterms:created>
  <dcterms:modified xsi:type="dcterms:W3CDTF">2019-12-04T08:06:40Z</dcterms:modified>
</cp:coreProperties>
</file>